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<sst xmlns="http://schemas.openxmlformats.org/spreadsheetml/2006/main" count="221" uniqueCount="111">
  <si>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</si>
  <si>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</si>
  <si>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</si>
  <si>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</si>
  <si>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</si>
  <si>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</si>
  <si>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</si>
  <si>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</si>
  <si>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</si>
  <si>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</si>
  <si>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</si>
  <si>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</si>
  <si>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</si>
  <si>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</si>
  <si>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</si>
  <si>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</si>
  <si>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</si>
  <si>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</si>
  <si>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</si>
  <si>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</si>
  <si>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</si>
  <si>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</si>
  <si>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</si>
  <si>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</si>
  <si>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</si>
  <si>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</si>
  <si>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</si>
  <si>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</si>
  <si>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</si>
  <si>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</si>
  <si>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</si>
  <si>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</si>
  <si>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</si>
  <si>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</si>
  <si>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</si>
  <si>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</si>
  <si>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</si>
  <si>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</si>
  <si>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</si>
  <si>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</si>
  <si>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</si>
  <si>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</si>
  <si>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</si>
  <si>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</si>
  <si>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</si>
  <si>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</si>
  <si>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</si>
  <si>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</si>
  <si>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</si>
  <si>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</si>
  <si>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</si>
  <si>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</si>
  <si>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</si>
  <si>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</si>
  <si>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</si>
  <si>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</si>
  <si>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</si>
  <si>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</si>
  <si>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</si>
  <si>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</si>
  <si>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</si>
  <si>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</si>
  <si>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</si>
  <si>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</si>
  <si>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</si>
  <si>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</si>
  <si>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</si>
  <si>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</si>
  <si>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</si>
  <si>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</si>
  <si>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</si>
  <si>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</si>
  <si>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</si>
  <si>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</si>
  <si>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</si>
  <si>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</si>
  <si>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</si>
  <si>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</si>
  <si>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</si>
  <si>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</si>
  <si>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</si>
  <si>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</si>
  <si>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</si>
  <si>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</si>
  <si>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</si>
  <si>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</si>
  <si>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</si>
  <si>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</si>
  <si>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</si>
  <si>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</si>
  <si>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</si>
  <si>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</si>
  <si>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</si>
  <si>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</si>
  <si>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</si>
  <si>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</si>
  <si>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佐賀県　太良町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</si>
  <si>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</si>
  <si>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</si>
  <si>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</si>
  <si>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</si>
  <si>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</si>
  <si>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</si>
  <si>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</si>
  <si>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</si>
  <si>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</si>
  <si>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</si>
  <si>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</si>
  <si>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収益的収支比率については、７０～８０％台で推移しており、単年度収支は赤字となっている。
　当初計画の処理対象人口と比較し、高齢化、少子化による人口減などが急速に進み、また不景気による観光客の減少などにより料金収入が年々減少しているため、一般会計からの繰入金に頼らざるを得ない状況が続いている。そのため経費回収率についても、４０％台で推移している。
　収入面では、接続率の向上や料金見直しについて検討を行っているが厳しい状況である。
　支出面では、施設稼働サイクル見直しによる電気料金削減など維持管理費の削減に一定の成果が出ている。</t>
    <rPh sb="1" eb="4">
      <t>シュウエキテキ</t>
    </rPh>
    <rPh sb="4" eb="6">
      <t>シュウシ</t>
    </rPh>
    <rPh sb="6" eb="8">
      <t>ヒリツ</t>
    </rPh>
    <rPh sb="20" eb="21">
      <t>ダイ</t>
    </rPh>
    <rPh sb="22" eb="24">
      <t>スイイ</t>
    </rPh>
    <rPh sb="29" eb="32">
      <t>タンネンド</t>
    </rPh>
    <rPh sb="32" eb="34">
      <t>シュウシ</t>
    </rPh>
    <rPh sb="35" eb="37">
      <t>アカジ</t>
    </rPh>
    <rPh sb="46" eb="48">
      <t>トウショ</t>
    </rPh>
    <rPh sb="48" eb="50">
      <t>ケイカク</t>
    </rPh>
    <rPh sb="51" eb="53">
      <t>ショリ</t>
    </rPh>
    <rPh sb="53" eb="55">
      <t>タイショウ</t>
    </rPh>
    <rPh sb="55" eb="57">
      <t>ジンコウ</t>
    </rPh>
    <rPh sb="58" eb="60">
      <t>ヒカク</t>
    </rPh>
    <rPh sb="62" eb="65">
      <t>コウレイカ</t>
    </rPh>
    <rPh sb="66" eb="69">
      <t>ショウシカ</t>
    </rPh>
    <rPh sb="72" eb="74">
      <t>ジンコウ</t>
    </rPh>
    <rPh sb="74" eb="75">
      <t>ゲン</t>
    </rPh>
    <rPh sb="78" eb="80">
      <t>キュウソク</t>
    </rPh>
    <rPh sb="81" eb="82">
      <t>スス</t>
    </rPh>
    <rPh sb="86" eb="89">
      <t>フケイキ</t>
    </rPh>
    <rPh sb="92" eb="95">
      <t>カンコウキャク</t>
    </rPh>
    <rPh sb="96" eb="98">
      <t>ゲンショウ</t>
    </rPh>
    <rPh sb="103" eb="105">
      <t>リョウキン</t>
    </rPh>
    <rPh sb="105" eb="107">
      <t>シュウニュウ</t>
    </rPh>
    <rPh sb="108" eb="109">
      <t>ネン</t>
    </rPh>
    <rPh sb="110" eb="112">
      <t>ゲンショウ</t>
    </rPh>
    <rPh sb="119" eb="121">
      <t>イッパン</t>
    </rPh>
    <rPh sb="121" eb="123">
      <t>カイケイ</t>
    </rPh>
    <rPh sb="126" eb="128">
      <t>クリイレ</t>
    </rPh>
    <rPh sb="128" eb="129">
      <t>キン</t>
    </rPh>
    <rPh sb="130" eb="131">
      <t>タヨ</t>
    </rPh>
    <rPh sb="135" eb="136">
      <t>エ</t>
    </rPh>
    <rPh sb="138" eb="140">
      <t>ジョウキョウ</t>
    </rPh>
    <rPh sb="141" eb="142">
      <t>ツヅ</t>
    </rPh>
    <rPh sb="151" eb="153">
      <t>ケイヒ</t>
    </rPh>
    <rPh sb="153" eb="155">
      <t>カイシュウ</t>
    </rPh>
    <rPh sb="155" eb="156">
      <t>リツ</t>
    </rPh>
    <rPh sb="165" eb="166">
      <t>ダイ</t>
    </rPh>
    <rPh sb="167" eb="169">
      <t>スイイ</t>
    </rPh>
    <rPh sb="176" eb="179">
      <t>シュウニュウメン</t>
    </rPh>
    <rPh sb="182" eb="184">
      <t>セツゾク</t>
    </rPh>
    <rPh sb="184" eb="185">
      <t>リツ</t>
    </rPh>
    <rPh sb="186" eb="188">
      <t>コウジョウ</t>
    </rPh>
    <rPh sb="189" eb="191">
      <t>リョウキン</t>
    </rPh>
    <rPh sb="191" eb="193">
      <t>ミナオ</t>
    </rPh>
    <rPh sb="198" eb="200">
      <t>ケントウ</t>
    </rPh>
    <rPh sb="201" eb="202">
      <t>オコナ</t>
    </rPh>
    <rPh sb="207" eb="208">
      <t>キビ</t>
    </rPh>
    <rPh sb="210" eb="212">
      <t>ジョウキョウ</t>
    </rPh>
    <rPh sb="218" eb="220">
      <t>シシュツ</t>
    </rPh>
    <rPh sb="220" eb="221">
      <t>メン</t>
    </rPh>
    <rPh sb="224" eb="226">
      <t>シセツ</t>
    </rPh>
    <rPh sb="226" eb="228">
      <t>カドウ</t>
    </rPh>
    <rPh sb="232" eb="234">
      <t>ミナオ</t>
    </rPh>
    <rPh sb="238" eb="240">
      <t>デンキ</t>
    </rPh>
    <rPh sb="240" eb="242">
      <t>リョウキン</t>
    </rPh>
    <rPh sb="242" eb="244">
      <t>サクゲン</t>
    </rPh>
    <rPh sb="246" eb="248">
      <t>イジ</t>
    </rPh>
    <rPh sb="248" eb="250">
      <t>カンリ</t>
    </rPh>
    <rPh sb="250" eb="251">
      <t>ヒ</t>
    </rPh>
    <rPh sb="252" eb="254">
      <t>サクゲン</t>
    </rPh>
    <rPh sb="255" eb="257">
      <t>イッテイ</t>
    </rPh>
    <rPh sb="258" eb="260">
      <t>セイカ</t>
    </rPh>
    <rPh sb="261" eb="262">
      <t>デ</t>
    </rPh>
    <phoneticPr fontId="4"/>
  </si>
  <si>
    <t>　処理場内の機器更新や中継ポンプの点検などを計画的に行い、長寿命化を図っている。
　老朽化対策としては、計画的に処理場棟の長寿命化を図っていく。</t>
    <rPh sb="1" eb="3">
      <t>ショリ</t>
    </rPh>
    <rPh sb="3" eb="5">
      <t>ジョウナイ</t>
    </rPh>
    <rPh sb="6" eb="8">
      <t>キキ</t>
    </rPh>
    <rPh sb="8" eb="10">
      <t>コウシン</t>
    </rPh>
    <rPh sb="11" eb="13">
      <t>チュウケイ</t>
    </rPh>
    <rPh sb="17" eb="19">
      <t>テンケン</t>
    </rPh>
    <rPh sb="22" eb="25">
      <t>ケイカクテキ</t>
    </rPh>
    <rPh sb="26" eb="27">
      <t>オコナ</t>
    </rPh>
    <rPh sb="29" eb="30">
      <t>チョウ</t>
    </rPh>
    <rPh sb="30" eb="33">
      <t>ジュミョウカ</t>
    </rPh>
    <rPh sb="34" eb="35">
      <t>ハカ</t>
    </rPh>
    <rPh sb="42" eb="45">
      <t>ロウキュウカ</t>
    </rPh>
    <rPh sb="45" eb="47">
      <t>タイサク</t>
    </rPh>
    <rPh sb="52" eb="55">
      <t>ケイカクテキ</t>
    </rPh>
    <rPh sb="56" eb="58">
      <t>ショリ</t>
    </rPh>
    <rPh sb="58" eb="59">
      <t>バ</t>
    </rPh>
    <rPh sb="59" eb="60">
      <t>トウ</t>
    </rPh>
    <rPh sb="61" eb="62">
      <t>チョウ</t>
    </rPh>
    <rPh sb="62" eb="65">
      <t>ジュミョウカ</t>
    </rPh>
    <rPh sb="66" eb="67">
      <t>ハカ</t>
    </rPh>
    <phoneticPr fontId="4"/>
  </si>
  <si>
    <t>　経費回収率は類似団体に比べ良好であるものの、４０％台と低い水準で推移しており維持管理費を一般会計繰入金で賄っている状況である。　
　今後、大幅な料金収入増は見込めないため、維持管理費の見直しを検討していく。</t>
    <rPh sb="1" eb="3">
      <t>ケイヒ</t>
    </rPh>
    <rPh sb="3" eb="5">
      <t>カイシュウ</t>
    </rPh>
    <rPh sb="5" eb="6">
      <t>リツ</t>
    </rPh>
    <rPh sb="7" eb="9">
      <t>ルイジ</t>
    </rPh>
    <rPh sb="9" eb="11">
      <t>ダンタイ</t>
    </rPh>
    <rPh sb="12" eb="13">
      <t>クラ</t>
    </rPh>
    <rPh sb="14" eb="16">
      <t>リョウコウ</t>
    </rPh>
    <rPh sb="26" eb="27">
      <t>ダイ</t>
    </rPh>
    <rPh sb="28" eb="29">
      <t>ヒク</t>
    </rPh>
    <rPh sb="30" eb="32">
      <t>スイジュン</t>
    </rPh>
    <rPh sb="33" eb="35">
      <t>スイイ</t>
    </rPh>
    <rPh sb="39" eb="41">
      <t>イジ</t>
    </rPh>
    <rPh sb="41" eb="43">
      <t>カンリ</t>
    </rPh>
    <rPh sb="43" eb="44">
      <t>ヒ</t>
    </rPh>
    <rPh sb="45" eb="47">
      <t>イッパン</t>
    </rPh>
    <rPh sb="47" eb="49">
      <t>カイケイ</t>
    </rPh>
    <rPh sb="49" eb="51">
      <t>クリイレ</t>
    </rPh>
    <rPh sb="51" eb="52">
      <t>キン</t>
    </rPh>
    <rPh sb="53" eb="54">
      <t>マカナ</t>
    </rPh>
    <rPh sb="58" eb="60">
      <t>ジョウキョウ</t>
    </rPh>
    <rPh sb="67" eb="69">
      <t>コンゴ</t>
    </rPh>
    <rPh sb="70" eb="72">
      <t>オオハバ</t>
    </rPh>
    <rPh sb="73" eb="75">
      <t>リョウキン</t>
    </rPh>
    <rPh sb="75" eb="77">
      <t>シュウニュウ</t>
    </rPh>
    <rPh sb="77" eb="78">
      <t>ゾウ</t>
    </rPh>
    <rPh sb="79" eb="81">
      <t>ミコ</t>
    </rPh>
    <rPh sb="87" eb="89">
      <t>イジ</t>
    </rPh>
    <rPh sb="89" eb="92">
      <t>カンリヒ</t>
    </rPh>
    <rPh sb="93" eb="95">
      <t>ミナオ</t>
    </rPh>
    <rPh sb="97" eb="99">
      <t>ケントウ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</si>
</sst>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8882304"/>
        <c:axId val="7888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0.26</c:v>
                </c:pt>
                <c:pt idx="1">
                  <c:v>0.4</c:v>
                </c:pt>
                <c:pt idx="2">
                  <c:v>0.36</c:v>
                </c:pt>
                <c:pt idx="3">
                  <c:v>0.25</c:v>
                </c:pt>
                <c:pt idx="4">
                  <c:v>0.31</c:v>
                </c:pt>
              </c:numCache>
            </c:numRef>
          </c:val>
          <c:smooth val="0"/>
        </c:ser>
        <c:dLbls>
          <c:showLegendKey val="0"/>
          <c:showVal val="0"/>
          <c:showCatName val="0"/>
          <c:showSerName val="0"/>
          <c:showPercent val="0"/>
          <c:showBubbleSize val="0"/>
        </c:dLbls>
        <c:marker val="1"/>
        <c:smooth val="0"/>
        <c:axId val="78882304"/>
        <c:axId val="78884224"/>
      </c:lineChart>
      <c:dateAx>
        <c:axId val="78882304"/>
        <c:scaling>
          <c:orientation val="minMax"/>
        </c:scaling>
        <c:delete val="1"/>
        <c:axPos val="b"/>
        <c:numFmt formatCode="ge" sourceLinked="1"/>
        <c:majorTickMark val="none"/>
        <c:minorTickMark val="none"/>
        <c:tickLblPos val="none"/>
        <c:crossAx val="78884224"/>
        <c:crosses val="autoZero"/>
        <c:auto val="1"/>
        <c:lblOffset val="100"/>
        <c:baseTimeUnit val="years"/>
      </c:dateAx>
      <c:valAx>
        <c:axId val="788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8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42.59</c:v>
                </c:pt>
                <c:pt idx="1">
                  <c:v>43.65</c:v>
                </c:pt>
                <c:pt idx="2">
                  <c:v>37.57</c:v>
                </c:pt>
                <c:pt idx="3">
                  <c:v>35.450000000000003</c:v>
                </c:pt>
                <c:pt idx="4">
                  <c:v>32.54</c:v>
                </c:pt>
              </c:numCache>
            </c:numRef>
          </c:val>
        </c:ser>
        <c:dLbls>
          <c:showLegendKey val="0"/>
          <c:showVal val="0"/>
          <c:showCatName val="0"/>
          <c:showSerName val="0"/>
          <c:showPercent val="0"/>
          <c:showBubbleSize val="0"/>
        </c:dLbls>
        <c:gapWidth val="150"/>
        <c:axId val="89266048"/>
        <c:axId val="89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32.46</c:v>
                </c:pt>
                <c:pt idx="1">
                  <c:v>32.93</c:v>
                </c:pt>
                <c:pt idx="2">
                  <c:v>34.71</c:v>
                </c:pt>
                <c:pt idx="3">
                  <c:v>32.22</c:v>
                </c:pt>
                <c:pt idx="4">
                  <c:v>31.36</c:v>
                </c:pt>
              </c:numCache>
            </c:numRef>
          </c:val>
          <c:smooth val="0"/>
        </c:ser>
        <c:dLbls>
          <c:showLegendKey val="0"/>
          <c:showVal val="0"/>
          <c:showCatName val="0"/>
          <c:showSerName val="0"/>
          <c:showPercent val="0"/>
          <c:showBubbleSize val="0"/>
        </c:dLbls>
        <c:marker val="1"/>
        <c:smooth val="0"/>
        <c:axId val="89266048"/>
        <c:axId val="89280512"/>
      </c:lineChart>
      <c:dateAx>
        <c:axId val="89266048"/>
        <c:scaling>
          <c:orientation val="minMax"/>
        </c:scaling>
        <c:delete val="1"/>
        <c:axPos val="b"/>
        <c:numFmt formatCode="ge" sourceLinked="1"/>
        <c:majorTickMark val="none"/>
        <c:minorTickMark val="none"/>
        <c:tickLblPos val="none"/>
        <c:crossAx val="89280512"/>
        <c:crosses val="autoZero"/>
        <c:auto val="1"/>
        <c:lblOffset val="100"/>
        <c:baseTimeUnit val="years"/>
      </c:dateAx>
      <c:valAx>
        <c:axId val="89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87.64</c:v>
                </c:pt>
                <c:pt idx="1">
                  <c:v>88.47</c:v>
                </c:pt>
                <c:pt idx="2">
                  <c:v>88.32</c:v>
                </c:pt>
                <c:pt idx="3">
                  <c:v>89.04</c:v>
                </c:pt>
                <c:pt idx="4">
                  <c:v>90.55</c:v>
                </c:pt>
              </c:numCache>
            </c:numRef>
          </c:val>
        </c:ser>
        <c:dLbls>
          <c:showLegendKey val="0"/>
          <c:showVal val="0"/>
          <c:showCatName val="0"/>
          <c:showSerName val="0"/>
          <c:showPercent val="0"/>
          <c:showBubbleSize val="0"/>
        </c:dLbls>
        <c:gapWidth val="150"/>
        <c:axId val="89302528"/>
        <c:axId val="89304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69.69</c:v>
                </c:pt>
                <c:pt idx="1">
                  <c:v>68.86</c:v>
                </c:pt>
                <c:pt idx="2">
                  <c:v>68.7</c:v>
                </c:pt>
                <c:pt idx="3">
                  <c:v>67.38</c:v>
                </c:pt>
                <c:pt idx="4">
                  <c:v>65.95</c:v>
                </c:pt>
              </c:numCache>
            </c:numRef>
          </c:val>
          <c:smooth val="0"/>
        </c:ser>
        <c:dLbls>
          <c:showLegendKey val="0"/>
          <c:showVal val="0"/>
          <c:showCatName val="0"/>
          <c:showSerName val="0"/>
          <c:showPercent val="0"/>
          <c:showBubbleSize val="0"/>
        </c:dLbls>
        <c:marker val="1"/>
        <c:smooth val="0"/>
        <c:axId val="89302528"/>
        <c:axId val="89304448"/>
      </c:lineChart>
      <c:dateAx>
        <c:axId val="89302528"/>
        <c:scaling>
          <c:orientation val="minMax"/>
        </c:scaling>
        <c:delete val="1"/>
        <c:axPos val="b"/>
        <c:numFmt formatCode="ge" sourceLinked="1"/>
        <c:majorTickMark val="none"/>
        <c:minorTickMark val="none"/>
        <c:tickLblPos val="none"/>
        <c:crossAx val="89304448"/>
        <c:crosses val="autoZero"/>
        <c:auto val="1"/>
        <c:lblOffset val="100"/>
        <c:baseTimeUnit val="years"/>
      </c:dateAx>
      <c:valAx>
        <c:axId val="89304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80.09</c:v>
                </c:pt>
                <c:pt idx="1">
                  <c:v>74.180000000000007</c:v>
                </c:pt>
                <c:pt idx="2">
                  <c:v>82.42</c:v>
                </c:pt>
                <c:pt idx="3">
                  <c:v>82.39</c:v>
                </c:pt>
                <c:pt idx="4">
                  <c:v>87.93</c:v>
                </c:pt>
              </c:numCache>
            </c:numRef>
          </c:val>
        </c:ser>
        <c:dLbls>
          <c:showLegendKey val="0"/>
          <c:showVal val="0"/>
          <c:showCatName val="0"/>
          <c:showSerName val="0"/>
          <c:showPercent val="0"/>
          <c:showBubbleSize val="0"/>
        </c:dLbls>
        <c:gapWidth val="150"/>
        <c:axId val="87647360"/>
        <c:axId val="8764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47360"/>
        <c:axId val="87649280"/>
      </c:lineChart>
      <c:dateAx>
        <c:axId val="87647360"/>
        <c:scaling>
          <c:orientation val="minMax"/>
        </c:scaling>
        <c:delete val="1"/>
        <c:axPos val="b"/>
        <c:numFmt formatCode="ge" sourceLinked="1"/>
        <c:majorTickMark val="none"/>
        <c:minorTickMark val="none"/>
        <c:tickLblPos val="none"/>
        <c:crossAx val="87649280"/>
        <c:crosses val="autoZero"/>
        <c:auto val="1"/>
        <c:lblOffset val="100"/>
        <c:baseTimeUnit val="years"/>
      </c:dateAx>
      <c:valAx>
        <c:axId val="8764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4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92032"/>
        <c:axId val="876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92032"/>
        <c:axId val="87693952"/>
      </c:lineChart>
      <c:dateAx>
        <c:axId val="87692032"/>
        <c:scaling>
          <c:orientation val="minMax"/>
        </c:scaling>
        <c:delete val="1"/>
        <c:axPos val="b"/>
        <c:numFmt formatCode="ge" sourceLinked="1"/>
        <c:majorTickMark val="none"/>
        <c:minorTickMark val="none"/>
        <c:tickLblPos val="none"/>
        <c:crossAx val="87693952"/>
        <c:crosses val="autoZero"/>
        <c:auto val="1"/>
        <c:lblOffset val="100"/>
        <c:baseTimeUnit val="years"/>
      </c:dateAx>
      <c:valAx>
        <c:axId val="876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32608"/>
        <c:axId val="87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32608"/>
        <c:axId val="87734528"/>
      </c:lineChart>
      <c:dateAx>
        <c:axId val="87732608"/>
        <c:scaling>
          <c:orientation val="minMax"/>
        </c:scaling>
        <c:delete val="1"/>
        <c:axPos val="b"/>
        <c:numFmt formatCode="ge" sourceLinked="1"/>
        <c:majorTickMark val="none"/>
        <c:minorTickMark val="none"/>
        <c:tickLblPos val="none"/>
        <c:crossAx val="87734528"/>
        <c:crosses val="autoZero"/>
        <c:auto val="1"/>
        <c:lblOffset val="100"/>
        <c:baseTimeUnit val="years"/>
      </c:dateAx>
      <c:valAx>
        <c:axId val="87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20288"/>
        <c:axId val="89026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20288"/>
        <c:axId val="89026560"/>
      </c:lineChart>
      <c:dateAx>
        <c:axId val="89020288"/>
        <c:scaling>
          <c:orientation val="minMax"/>
        </c:scaling>
        <c:delete val="1"/>
        <c:axPos val="b"/>
        <c:numFmt formatCode="ge" sourceLinked="1"/>
        <c:majorTickMark val="none"/>
        <c:minorTickMark val="none"/>
        <c:tickLblPos val="none"/>
        <c:crossAx val="89026560"/>
        <c:crosses val="autoZero"/>
        <c:auto val="1"/>
        <c:lblOffset val="100"/>
        <c:baseTimeUnit val="years"/>
      </c:dateAx>
      <c:valAx>
        <c:axId val="8902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2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057152"/>
        <c:axId val="890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057152"/>
        <c:axId val="89063424"/>
      </c:lineChart>
      <c:dateAx>
        <c:axId val="89057152"/>
        <c:scaling>
          <c:orientation val="minMax"/>
        </c:scaling>
        <c:delete val="1"/>
        <c:axPos val="b"/>
        <c:numFmt formatCode="ge" sourceLinked="1"/>
        <c:majorTickMark val="none"/>
        <c:minorTickMark val="none"/>
        <c:tickLblPos val="none"/>
        <c:crossAx val="89063424"/>
        <c:crosses val="autoZero"/>
        <c:auto val="1"/>
        <c:lblOffset val="100"/>
        <c:baseTimeUnit val="years"/>
      </c:dateAx>
      <c:valAx>
        <c:axId val="890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5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097728"/>
        <c:axId val="8909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1546.01</c:v>
                </c:pt>
                <c:pt idx="1">
                  <c:v>1723.1</c:v>
                </c:pt>
                <c:pt idx="2">
                  <c:v>1665.33</c:v>
                </c:pt>
                <c:pt idx="3">
                  <c:v>1716.47</c:v>
                </c:pt>
                <c:pt idx="4">
                  <c:v>1741.94</c:v>
                </c:pt>
              </c:numCache>
            </c:numRef>
          </c:val>
          <c:smooth val="0"/>
        </c:ser>
        <c:dLbls>
          <c:showLegendKey val="0"/>
          <c:showVal val="0"/>
          <c:showCatName val="0"/>
          <c:showSerName val="0"/>
          <c:showPercent val="0"/>
          <c:showBubbleSize val="0"/>
        </c:dLbls>
        <c:marker val="1"/>
        <c:smooth val="0"/>
        <c:axId val="89097728"/>
        <c:axId val="89099648"/>
      </c:lineChart>
      <c:dateAx>
        <c:axId val="89097728"/>
        <c:scaling>
          <c:orientation val="minMax"/>
        </c:scaling>
        <c:delete val="1"/>
        <c:axPos val="b"/>
        <c:numFmt formatCode="ge" sourceLinked="1"/>
        <c:majorTickMark val="none"/>
        <c:minorTickMark val="none"/>
        <c:tickLblPos val="none"/>
        <c:crossAx val="89099648"/>
        <c:crosses val="autoZero"/>
        <c:auto val="1"/>
        <c:lblOffset val="100"/>
        <c:baseTimeUnit val="years"/>
      </c:dateAx>
      <c:valAx>
        <c:axId val="8909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09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49.09</c:v>
                </c:pt>
                <c:pt idx="1">
                  <c:v>42.21</c:v>
                </c:pt>
                <c:pt idx="2">
                  <c:v>40.479999999999997</c:v>
                </c:pt>
                <c:pt idx="3">
                  <c:v>42.24</c:v>
                </c:pt>
                <c:pt idx="4">
                  <c:v>42.49</c:v>
                </c:pt>
              </c:numCache>
            </c:numRef>
          </c:val>
        </c:ser>
        <c:dLbls>
          <c:showLegendKey val="0"/>
          <c:showVal val="0"/>
          <c:showCatName val="0"/>
          <c:showSerName val="0"/>
          <c:showPercent val="0"/>
          <c:showBubbleSize val="0"/>
        </c:dLbls>
        <c:gapWidth val="150"/>
        <c:axId val="89107456"/>
        <c:axId val="89212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38.049999999999997</c:v>
                </c:pt>
                <c:pt idx="1">
                  <c:v>35.909999999999997</c:v>
                </c:pt>
                <c:pt idx="2">
                  <c:v>37.92</c:v>
                </c:pt>
                <c:pt idx="3">
                  <c:v>35.049999999999997</c:v>
                </c:pt>
                <c:pt idx="4">
                  <c:v>33.86</c:v>
                </c:pt>
              </c:numCache>
            </c:numRef>
          </c:val>
          <c:smooth val="0"/>
        </c:ser>
        <c:dLbls>
          <c:showLegendKey val="0"/>
          <c:showVal val="0"/>
          <c:showCatName val="0"/>
          <c:showSerName val="0"/>
          <c:showPercent val="0"/>
          <c:showBubbleSize val="0"/>
        </c:dLbls>
        <c:marker val="1"/>
        <c:smooth val="0"/>
        <c:axId val="89107456"/>
        <c:axId val="89212032"/>
      </c:lineChart>
      <c:dateAx>
        <c:axId val="89107456"/>
        <c:scaling>
          <c:orientation val="minMax"/>
        </c:scaling>
        <c:delete val="1"/>
        <c:axPos val="b"/>
        <c:numFmt formatCode="ge" sourceLinked="1"/>
        <c:majorTickMark val="none"/>
        <c:minorTickMark val="none"/>
        <c:tickLblPos val="none"/>
        <c:crossAx val="89212032"/>
        <c:crosses val="autoZero"/>
        <c:auto val="1"/>
        <c:lblOffset val="100"/>
        <c:baseTimeUnit val="years"/>
      </c:dateAx>
      <c:valAx>
        <c:axId val="8921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10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285.39999999999998</c:v>
                </c:pt>
                <c:pt idx="1">
                  <c:v>276.61</c:v>
                </c:pt>
                <c:pt idx="2">
                  <c:v>337.89</c:v>
                </c:pt>
                <c:pt idx="3">
                  <c:v>346.75</c:v>
                </c:pt>
                <c:pt idx="4">
                  <c:v>378.15</c:v>
                </c:pt>
              </c:numCache>
            </c:numRef>
          </c:val>
        </c:ser>
        <c:dLbls>
          <c:showLegendKey val="0"/>
          <c:showVal val="0"/>
          <c:showCatName val="0"/>
          <c:showSerName val="0"/>
          <c:showPercent val="0"/>
          <c:showBubbleSize val="0"/>
        </c:dLbls>
        <c:gapWidth val="150"/>
        <c:axId val="89241856"/>
        <c:axId val="89248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438.41</c:v>
                </c:pt>
                <c:pt idx="1">
                  <c:v>459.38</c:v>
                </c:pt>
                <c:pt idx="2">
                  <c:v>438.71</c:v>
                </c:pt>
                <c:pt idx="3">
                  <c:v>463.38</c:v>
                </c:pt>
                <c:pt idx="4">
                  <c:v>510.15</c:v>
                </c:pt>
              </c:numCache>
            </c:numRef>
          </c:val>
          <c:smooth val="0"/>
        </c:ser>
        <c:dLbls>
          <c:showLegendKey val="0"/>
          <c:showVal val="0"/>
          <c:showCatName val="0"/>
          <c:showSerName val="0"/>
          <c:showPercent val="0"/>
          <c:showBubbleSize val="0"/>
        </c:dLbls>
        <c:marker val="1"/>
        <c:smooth val="0"/>
        <c:axId val="89241856"/>
        <c:axId val="89248128"/>
      </c:lineChart>
      <c:dateAx>
        <c:axId val="89241856"/>
        <c:scaling>
          <c:orientation val="minMax"/>
        </c:scaling>
        <c:delete val="1"/>
        <c:axPos val="b"/>
        <c:numFmt formatCode="ge" sourceLinked="1"/>
        <c:majorTickMark val="none"/>
        <c:minorTickMark val="none"/>
        <c:tickLblPos val="none"/>
        <c:crossAx val="89248128"/>
        <c:crosses val="autoZero"/>
        <c:auto val="1"/>
        <c:lblOffset val="100"/>
        <c:baseTimeUnit val="years"/>
      </c:dateAx>
      <c:valAx>
        <c:axId val="89248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4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【1,078.58】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【77.00】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【419.50】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【40.39】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15">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15">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2" t="str">
        <f>データ!H6</f>
        <v>佐賀県　太良町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15">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9550</v>
      </c>
      <c r="AM8" s="64"/>
      <c r="AN8" s="64"/>
      <c r="AO8" s="64"/>
      <c r="AP8" s="64"/>
      <c r="AQ8" s="64"/>
      <c r="AR8" s="64"/>
      <c r="AS8" s="64"/>
      <c r="AT8" s="63">
        <f>データ!S6</f>
        <v>74.3</v>
      </c>
      <c r="AU8" s="63"/>
      <c r="AV8" s="63"/>
      <c r="AW8" s="63"/>
      <c r="AX8" s="63"/>
      <c r="AY8" s="63"/>
      <c r="AZ8" s="63"/>
      <c r="BA8" s="63"/>
      <c r="BB8" s="63">
        <f>データ!T6</f>
        <v>128.53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15">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15">
      <c r="A10" s="2"/>
      <c r="B10" s="63" t="str">
        <f>データ!M6</f>
        <v>-</v>
      </c>
      <c r="C10" s="63"/>
      <c r="D10" s="63"/>
      <c r="E10" s="63"/>
      <c r="F10" s="63"/>
      <c r="G10" s="63"/>
      <c r="H10" s="63"/>
      <c r="I10" s="63" t="str">
        <f>データ!N6</f>
        <v>該当数値なし</v>
      </c>
      <c r="J10" s="63"/>
      <c r="K10" s="63"/>
      <c r="L10" s="63"/>
      <c r="M10" s="63"/>
      <c r="N10" s="63"/>
      <c r="O10" s="63"/>
      <c r="P10" s="63">
        <f>データ!O6</f>
        <v>6.71</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635</v>
      </c>
      <c r="AM10" s="64"/>
      <c r="AN10" s="64"/>
      <c r="AO10" s="64"/>
      <c r="AP10" s="64"/>
      <c r="AQ10" s="64"/>
      <c r="AR10" s="64"/>
      <c r="AS10" s="64"/>
      <c r="AT10" s="63">
        <f>データ!V6</f>
        <v>0.16</v>
      </c>
      <c r="AU10" s="63"/>
      <c r="AV10" s="63"/>
      <c r="AW10" s="63"/>
      <c r="AX10" s="63"/>
      <c r="AY10" s="63"/>
      <c r="AZ10" s="63"/>
      <c r="BA10" s="63"/>
      <c r="BB10" s="63">
        <f>データ!W6</f>
        <v>3968.75</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15">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15">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15">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15">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15">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15">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15">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15">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15">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15">
      <c r="C83" s="2" t="s">
        <v>40</v>
      </c>
    </row>
    <row r="84" spans="1:78" x14ac:dyDescent="0.15">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3" width="11.875" customWidth="1"/>
  </cols>
  <sheetData>
    <row r="1" spans="1:144" x14ac:dyDescent="0.15">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15">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15">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15">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15">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15">
      <c r="A6" s="26" t="s">
        <v>95</v>
      </c>
      <c r="B6" s="31">
        <f>B7</f>
        <v>2014</v>
      </c>
      <c r="C6" s="31">
        <f t="shared" ref="C6:W6" si="3">C7</f>
        <v>414417</v>
      </c>
      <c r="D6" s="31">
        <f t="shared" si="3"/>
        <v>47</v>
      </c>
      <c r="E6" s="31">
        <f t="shared" si="3"/>
        <v>17</v>
      </c>
      <c r="F6" s="31">
        <f t="shared" si="3"/>
        <v>6</v>
      </c>
      <c r="G6" s="31">
        <f t="shared" si="3"/>
        <v>0</v>
      </c>
      <c r="H6" s="31" t="str">
        <f t="shared" si="3"/>
        <v>佐賀県　太良町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6.71</v>
      </c>
      <c r="P6" s="32">
        <f t="shared" si="3"/>
        <v>100</v>
      </c>
      <c r="Q6" s="32">
        <f t="shared" si="3"/>
        <v>3240</v>
      </c>
      <c r="R6" s="32">
        <f t="shared" si="3"/>
        <v>9550</v>
      </c>
      <c r="S6" s="32">
        <f t="shared" si="3"/>
        <v>74.3</v>
      </c>
      <c r="T6" s="32">
        <f t="shared" si="3"/>
        <v>128.53</v>
      </c>
      <c r="U6" s="32">
        <f t="shared" si="3"/>
        <v>635</v>
      </c>
      <c r="V6" s="32">
        <f t="shared" si="3"/>
        <v>0.16</v>
      </c>
      <c r="W6" s="32">
        <f t="shared" si="3"/>
        <v>3968.75</v>
      </c>
      <c r="X6" s="33">
        <f>IF(X7="",NA(),X7)</f>
        <v>80.09</v>
      </c>
      <c r="Y6" s="33">
        <f t="shared" ref="Y6:AG6" si="4">IF(Y7="",NA(),Y7)</f>
        <v>74.180000000000007</v>
      </c>
      <c r="Z6" s="33">
        <f t="shared" si="4"/>
        <v>82.42</v>
      </c>
      <c r="AA6" s="33">
        <f t="shared" si="4"/>
        <v>82.39</v>
      </c>
      <c r="AB6" s="33">
        <f t="shared" si="4"/>
        <v>87.93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1546.01</v>
      </c>
      <c r="BK6" s="33">
        <f t="shared" si="7"/>
        <v>1723.1</v>
      </c>
      <c r="BL6" s="33">
        <f t="shared" si="7"/>
        <v>1665.33</v>
      </c>
      <c r="BM6" s="33">
        <f t="shared" si="7"/>
        <v>1716.47</v>
      </c>
      <c r="BN6" s="33">
        <f t="shared" si="7"/>
        <v>1741.94</v>
      </c>
      <c r="BO6" s="32" t="str">
        <f>IF(BO7="","",IF(BO7="-","【-】","【"&amp;SUBSTITUTE(TEXT(BO7,"#,##0.00"),"-","△")&amp;"】"))</f>
        <v>【1,078.58】</v>
      </c>
      <c r="BP6" s="33">
        <f>IF(BP7="",NA(),BP7)</f>
        <v>49.09</v>
      </c>
      <c r="BQ6" s="33">
        <f t="shared" ref="BQ6:BY6" si="8">IF(BQ7="",NA(),BQ7)</f>
        <v>42.21</v>
      </c>
      <c r="BR6" s="33">
        <f t="shared" si="8"/>
        <v>40.479999999999997</v>
      </c>
      <c r="BS6" s="33">
        <f t="shared" si="8"/>
        <v>42.24</v>
      </c>
      <c r="BT6" s="33">
        <f t="shared" si="8"/>
        <v>42.49</v>
      </c>
      <c r="BU6" s="33">
        <f t="shared" si="8"/>
        <v>38.049999999999997</v>
      </c>
      <c r="BV6" s="33">
        <f t="shared" si="8"/>
        <v>35.909999999999997</v>
      </c>
      <c r="BW6" s="33">
        <f t="shared" si="8"/>
        <v>37.92</v>
      </c>
      <c r="BX6" s="33">
        <f t="shared" si="8"/>
        <v>35.049999999999997</v>
      </c>
      <c r="BY6" s="33">
        <f t="shared" si="8"/>
        <v>33.86</v>
      </c>
      <c r="BZ6" s="32" t="str">
        <f>IF(BZ7="","",IF(BZ7="-","【-】","【"&amp;SUBSTITUTE(TEXT(BZ7,"#,##0.00"),"-","△")&amp;"】"))</f>
        <v>【40.39】</v>
      </c>
      <c r="CA6" s="33">
        <f>IF(CA7="",NA(),CA7)</f>
        <v>285.39999999999998</v>
      </c>
      <c r="CB6" s="33">
        <f t="shared" ref="CB6:CJ6" si="9">IF(CB7="",NA(),CB7)</f>
        <v>276.61</v>
      </c>
      <c r="CC6" s="33">
        <f t="shared" si="9"/>
        <v>337.89</v>
      </c>
      <c r="CD6" s="33">
        <f t="shared" si="9"/>
        <v>346.75</v>
      </c>
      <c r="CE6" s="33">
        <f t="shared" si="9"/>
        <v>378.15</v>
      </c>
      <c r="CF6" s="33">
        <f t="shared" si="9"/>
        <v>438.41</v>
      </c>
      <c r="CG6" s="33">
        <f t="shared" si="9"/>
        <v>459.38</v>
      </c>
      <c r="CH6" s="33">
        <f t="shared" si="9"/>
        <v>438.71</v>
      </c>
      <c r="CI6" s="33">
        <f t="shared" si="9"/>
        <v>463.38</v>
      </c>
      <c r="CJ6" s="33">
        <f t="shared" si="9"/>
        <v>510.15</v>
      </c>
      <c r="CK6" s="32" t="str">
        <f>IF(CK7="","",IF(CK7="-","【-】","【"&amp;SUBSTITUTE(TEXT(CK7,"#,##0.00"),"-","△")&amp;"】"))</f>
        <v>【419.50】</v>
      </c>
      <c r="CL6" s="33">
        <f>IF(CL7="",NA(),CL7)</f>
        <v>42.59</v>
      </c>
      <c r="CM6" s="33">
        <f t="shared" ref="CM6:CU6" si="10">IF(CM7="",NA(),CM7)</f>
        <v>43.65</v>
      </c>
      <c r="CN6" s="33">
        <f t="shared" si="10"/>
        <v>37.57</v>
      </c>
      <c r="CO6" s="33">
        <f t="shared" si="10"/>
        <v>35.450000000000003</v>
      </c>
      <c r="CP6" s="33">
        <f t="shared" si="10"/>
        <v>32.54</v>
      </c>
      <c r="CQ6" s="33">
        <f t="shared" si="10"/>
        <v>32.46</v>
      </c>
      <c r="CR6" s="33">
        <f t="shared" si="10"/>
        <v>32.93</v>
      </c>
      <c r="CS6" s="33">
        <f t="shared" si="10"/>
        <v>34.71</v>
      </c>
      <c r="CT6" s="33">
        <f t="shared" si="10"/>
        <v>32.22</v>
      </c>
      <c r="CU6" s="33">
        <f t="shared" si="10"/>
        <v>31.36</v>
      </c>
      <c r="CV6" s="32" t="str">
        <f>IF(CV7="","",IF(CV7="-","【-】","【"&amp;SUBSTITUTE(TEXT(CV7,"#,##0.00"),"-","△")&amp;"】"))</f>
        <v>【35.95】</v>
      </c>
      <c r="CW6" s="33">
        <f>IF(CW7="",NA(),CW7)</f>
        <v>87.64</v>
      </c>
      <c r="CX6" s="33">
        <f t="shared" ref="CX6:DF6" si="11">IF(CX7="",NA(),CX7)</f>
        <v>88.47</v>
      </c>
      <c r="CY6" s="33">
        <f t="shared" si="11"/>
        <v>88.32</v>
      </c>
      <c r="CZ6" s="33">
        <f t="shared" si="11"/>
        <v>89.04</v>
      </c>
      <c r="DA6" s="33">
        <f t="shared" si="11"/>
        <v>90.55</v>
      </c>
      <c r="DB6" s="33">
        <f t="shared" si="11"/>
        <v>69.69</v>
      </c>
      <c r="DC6" s="33">
        <f t="shared" si="11"/>
        <v>68.86</v>
      </c>
      <c r="DD6" s="33">
        <f t="shared" si="11"/>
        <v>68.7</v>
      </c>
      <c r="DE6" s="33">
        <f t="shared" si="11"/>
        <v>67.38</v>
      </c>
      <c r="DF6" s="33">
        <f t="shared" si="11"/>
        <v>65.95</v>
      </c>
      <c r="DG6" s="32" t="str">
        <f>IF(DG7="","",IF(DG7="-","【-】","【"&amp;SUBSTITUTE(TEXT(DG7,"#,##0.00"),"-","△")&amp;"】"))</f>
        <v>【77.00】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0.26</v>
      </c>
      <c r="EJ6" s="33">
        <f t="shared" si="14"/>
        <v>0.4</v>
      </c>
      <c r="EK6" s="33">
        <f t="shared" si="14"/>
        <v>0.36</v>
      </c>
      <c r="EL6" s="33">
        <f t="shared" si="14"/>
        <v>0.25</v>
      </c>
      <c r="EM6" s="33">
        <f t="shared" si="14"/>
        <v>0.31</v>
      </c>
      <c r="EN6" s="32" t="str">
        <f>IF(EN7="","",IF(EN7="-","【-】","【"&amp;SUBSTITUTE(TEXT(EN7,"#,##0.00"),"-","△")&amp;"】"))</f>
        <v>【0.14】</v>
      </c>
    </row>
    <row r="7" spans="1:144" s="34" customFormat="1" x14ac:dyDescent="0.15">
      <c r="A7" s="26"/>
      <c r="B7" s="35">
        <v>2014</v>
      </c>
      <c r="C7" s="35">
        <v>414417</v>
      </c>
      <c r="D7" s="35">
        <v>47</v>
      </c>
      <c r="E7" s="35">
        <v>17</v>
      </c>
      <c r="F7" s="35">
        <v>6</v>
      </c>
      <c r="G7" s="35">
        <v>0</v>
      </c>
      <c r="H7" s="35" t="s">
        <v>96</v>
      </c>
      <c r="I7" s="35" t="s">
        <v>97</v>
      </c>
      <c r="J7" s="35" t="s">
        <v>98</v>
      </c>
      <c r="K7" s="35" t="s">
        <v>99</v>
      </c>
      <c r="L7" s="35" t="s">
        <v>100</v>
      </c>
      <c r="M7" s="36" t="s">
        <v>101</v>
      </c>
      <c r="N7" s="36" t="s">
        <v>102</v>
      </c>
      <c r="O7" s="36">
        <v>6.71</v>
      </c>
      <c r="P7" s="36">
        <v>100</v>
      </c>
      <c r="Q7" s="36">
        <v>3240</v>
      </c>
      <c r="R7" s="36">
        <v>9550</v>
      </c>
      <c r="S7" s="36">
        <v>74.3</v>
      </c>
      <c r="T7" s="36">
        <v>128.53</v>
      </c>
      <c r="U7" s="36">
        <v>635</v>
      </c>
      <c r="V7" s="36">
        <v>0.16</v>
      </c>
      <c r="W7" s="36">
        <v>3968.75</v>
      </c>
      <c r="X7" s="36">
        <v>80.09</v>
      </c>
      <c r="Y7" s="36">
        <v>74.180000000000007</v>
      </c>
      <c r="Z7" s="36">
        <v>82.42</v>
      </c>
      <c r="AA7" s="36">
        <v>82.39</v>
      </c>
      <c r="AB7" s="36">
        <v>87.93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1546.01</v>
      </c>
      <c r="BK7" s="36">
        <v>1723.1</v>
      </c>
      <c r="BL7" s="36">
        <v>1665.33</v>
      </c>
      <c r="BM7" s="36">
        <v>1716.47</v>
      </c>
      <c r="BN7" s="36">
        <v>1741.94</v>
      </c>
      <c r="BO7" s="36">
        <v>1078.58</v>
      </c>
      <c r="BP7" s="36">
        <v>49.09</v>
      </c>
      <c r="BQ7" s="36">
        <v>42.21</v>
      </c>
      <c r="BR7" s="36">
        <v>40.479999999999997</v>
      </c>
      <c r="BS7" s="36">
        <v>42.24</v>
      </c>
      <c r="BT7" s="36">
        <v>42.49</v>
      </c>
      <c r="BU7" s="36">
        <v>38.049999999999997</v>
      </c>
      <c r="BV7" s="36">
        <v>35.909999999999997</v>
      </c>
      <c r="BW7" s="36">
        <v>37.92</v>
      </c>
      <c r="BX7" s="36">
        <v>35.049999999999997</v>
      </c>
      <c r="BY7" s="36">
        <v>33.86</v>
      </c>
      <c r="BZ7" s="36">
        <v>40.39</v>
      </c>
      <c r="CA7" s="36">
        <v>285.39999999999998</v>
      </c>
      <c r="CB7" s="36">
        <v>276.61</v>
      </c>
      <c r="CC7" s="36">
        <v>337.89</v>
      </c>
      <c r="CD7" s="36">
        <v>346.75</v>
      </c>
      <c r="CE7" s="36">
        <v>378.15</v>
      </c>
      <c r="CF7" s="36">
        <v>438.41</v>
      </c>
      <c r="CG7" s="36">
        <v>459.38</v>
      </c>
      <c r="CH7" s="36">
        <v>438.71</v>
      </c>
      <c r="CI7" s="36">
        <v>463.38</v>
      </c>
      <c r="CJ7" s="36">
        <v>510.15</v>
      </c>
      <c r="CK7" s="36">
        <v>419.5</v>
      </c>
      <c r="CL7" s="36">
        <v>42.59</v>
      </c>
      <c r="CM7" s="36">
        <v>43.65</v>
      </c>
      <c r="CN7" s="36">
        <v>37.57</v>
      </c>
      <c r="CO7" s="36">
        <v>35.450000000000003</v>
      </c>
      <c r="CP7" s="36">
        <v>32.54</v>
      </c>
      <c r="CQ7" s="36">
        <v>32.46</v>
      </c>
      <c r="CR7" s="36">
        <v>32.93</v>
      </c>
      <c r="CS7" s="36">
        <v>34.71</v>
      </c>
      <c r="CT7" s="36">
        <v>32.22</v>
      </c>
      <c r="CU7" s="36">
        <v>31.36</v>
      </c>
      <c r="CV7" s="36">
        <v>35.950000000000003</v>
      </c>
      <c r="CW7" s="36">
        <v>87.64</v>
      </c>
      <c r="CX7" s="36">
        <v>88.47</v>
      </c>
      <c r="CY7" s="36">
        <v>88.32</v>
      </c>
      <c r="CZ7" s="36">
        <v>89.04</v>
      </c>
      <c r="DA7" s="36">
        <v>90.55</v>
      </c>
      <c r="DB7" s="36">
        <v>69.69</v>
      </c>
      <c r="DC7" s="36">
        <v>68.86</v>
      </c>
      <c r="DD7" s="36">
        <v>68.7</v>
      </c>
      <c r="DE7" s="36">
        <v>67.38</v>
      </c>
      <c r="DF7" s="36">
        <v>65.95</v>
      </c>
      <c r="DG7" s="36">
        <v>77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0.26</v>
      </c>
      <c r="EJ7" s="36">
        <v>0.4</v>
      </c>
      <c r="EK7" s="36">
        <v>0.36</v>
      </c>
      <c r="EL7" s="36">
        <v>0.25</v>
      </c>
      <c r="EM7" s="36">
        <v>0.31</v>
      </c>
      <c r="EN7" s="36">
        <v>0.14000000000000001</v>
      </c>
    </row>
    <row r="8" spans="1:144" x14ac:dyDescent="0.15">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15">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15">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2016-02-05T07:16:56Z</cp:lastPrinted>
  <dcterms:created xsi:type="dcterms:W3CDTF">2016-01-14T11:08:32Z</dcterms:created>
  <dcterms:modified xsi:type="dcterms:W3CDTF">2017-02-21T00:42:33Z</dcterms:modified>
  <cp:category/>
</cp:coreProperties>
</file>